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<sst xmlns="http://schemas.openxmlformats.org/spreadsheetml/2006/main" count="28" uniqueCount="16">
  <si>
    <t>Сравнительный расчет срока окупаемости светильников на основе светодиодов и ламп ДРЛ  (без учета эксплуатационных затрат)</t>
  </si>
  <si>
    <t>Уличный светодиодный светильник УСС-70М (потребление 75 Вт)</t>
  </si>
  <si>
    <t>График срока окупаемости</t>
  </si>
  <si>
    <t>год</t>
  </si>
  <si>
    <t>кол-во (шт.)</t>
  </si>
  <si>
    <t>потребление в год(режим 12 час./сутки),кВт</t>
  </si>
  <si>
    <t>цена 1 кВт, руб. (+15% ежегодно)</t>
  </si>
  <si>
    <t>стоимость потребления, руб.</t>
  </si>
  <si>
    <t>стоимость установки, руб.</t>
  </si>
  <si>
    <t>УСС-70М ФОКУС (75 Вт)</t>
  </si>
  <si>
    <t>Уличный светодиодный светильник NO NAME (потребление 105 Вт)</t>
  </si>
  <si>
    <t>NO NAME (105 Вт)</t>
  </si>
  <si>
    <t>Уличный светильник ДРЛ-250 (потребление 320 Вт)</t>
  </si>
  <si>
    <t>График стоимости потребляемой электроэнергии</t>
  </si>
  <si>
    <t>ДРЛ-250 (320 Вт)</t>
  </si>
  <si>
    <r>
      <t>Из данного упрощённого расчёта видно, что срок окупаемости изделия «Уличный светодиодный светильник УСС-70М» (пр-ва «ФОКУС») в сравнении с изделиями на основе ламп ДРЛ составляет 3 года. При расчете не учитывались стоимость проводимых работ по замене и утилизации ламп ДРЛ, а также без учета возможности использования кабеля меньшего сечения и получения высвободившихся мощностей.                                                                     *</t>
    </r>
    <r>
      <rPr>
        <sz val="12"/>
        <rFont val="Arial"/>
        <family val="2"/>
      </rPr>
      <t>Все приведенные изделия являются аналогами по степени освещения на поверхности.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</si>
</sst>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\ #,##0.00&quot;    &quot;;\-#,##0.00&quot;    &quot;;&quot; -&quot;#&quot;    &quot;;@\ "/>
    <numFmt numFmtId="166" formatCode="\ #,##0&quot;    &quot;;\-#,##0&quot;    &quot;;&quot; -&quot;#&quot;    &quot;;@\ "/>
  </numFmts>
  <fonts count="9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3"/>
      <color indexed="10"/>
      <name val="Calibri"/>
      <family val="2"/>
    </font>
    <font>
      <sz val="16"/>
      <name val="Arial"/>
      <family val="2"/>
    </font>
    <font>
      <sz val="12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6" fontId="3" fillId="0" borderId="1" xfId="15" applyNumberFormat="1" applyFont="1" applyFill="1" applyBorder="1" applyAlignment="1" applyProtection="1">
      <alignment horizontal="center"/>
      <protection/>
    </xf>
    <xf numFmtId="165" fontId="3" fillId="0" borderId="1" xfId="15" applyFont="1" applyFill="1" applyBorder="1" applyAlignment="1" applyProtection="1">
      <alignment/>
      <protection/>
    </xf>
    <xf numFmtId="165" fontId="4" fillId="0" borderId="1" xfId="15" applyFont="1" applyFill="1" applyBorder="1" applyAlignment="1" applyProtection="1">
      <alignment/>
      <protection/>
    </xf>
    <xf numFmtId="164" fontId="5" fillId="0" borderId="0" xfId="0" applyFont="1" applyBorder="1" applyAlignment="1">
      <alignment horizontal="justify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Лист1!$G$6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Лист1!$G$7:$G$16</c:f>
              <c:numCache/>
            </c:numRef>
          </c:val>
          <c:smooth val="1"/>
        </c:ser>
        <c:ser>
          <c:idx val="1"/>
          <c:order val="1"/>
          <c:tx>
            <c:strRef>
              <c:f>Лист1!$G$21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Лист1!$G$22:$G$31</c:f>
              <c:numCache/>
            </c:numRef>
          </c:val>
          <c:smooth val="1"/>
        </c:ser>
        <c:ser>
          <c:idx val="2"/>
          <c:order val="2"/>
          <c:tx>
            <c:strRef>
              <c:f>Лист1!$G$36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Лист1!$G$37:$G$46</c:f>
              <c:numCache/>
            </c:numRef>
          </c:val>
          <c:smooth val="1"/>
        </c:ser>
        <c:marker val="1"/>
        <c:axId val="56048090"/>
        <c:axId val="34670763"/>
      </c:lineChart>
      <c:catAx>
        <c:axId val="56048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70763"/>
        <c:crosses val="autoZero"/>
        <c:auto val="1"/>
        <c:lblOffset val="100"/>
        <c:noMultiLvlLbl val="0"/>
      </c:catAx>
      <c:valAx>
        <c:axId val="3467076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48090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4"/>
      <c:rotY val="23"/>
      <c:depthPercent val="100"/>
      <c:rAngAx val="1"/>
    </c:view3D>
    <c:plotArea>
      <c:layout/>
      <c:area3DChart>
        <c:grouping val="standard"/>
        <c:varyColors val="0"/>
        <c:ser>
          <c:idx val="0"/>
          <c:order val="0"/>
          <c:tx>
            <c:strRef>
              <c:f>Лист1!$G$6</c:f>
            </c:strRef>
          </c:tx>
          <c:spPr>
            <a:solidFill>
              <a:srgbClr val="00458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Лист1!$E$7:$E$16</c:f>
              <c:numCache/>
            </c:numRef>
          </c:val>
        </c:ser>
        <c:ser>
          <c:idx val="1"/>
          <c:order val="1"/>
          <c:tx>
            <c:strRef>
              <c:f>Лист1!$G$21</c:f>
            </c:strRef>
          </c:tx>
          <c:spPr>
            <a:solidFill>
              <a:srgbClr val="FF420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Лист1!$E$22:$E$31</c:f>
              <c:numCache/>
            </c:numRef>
          </c:val>
        </c:ser>
        <c:ser>
          <c:idx val="2"/>
          <c:order val="2"/>
          <c:tx>
            <c:strRef>
              <c:f>Лист1!$G$36</c:f>
            </c:strRef>
          </c:tx>
          <c:spPr>
            <a:solidFill>
              <a:srgbClr val="FFD32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Лист1!$E$37:$E$46</c:f>
              <c:numCache/>
            </c:numRef>
          </c:val>
        </c:ser>
        <c:axId val="43601412"/>
        <c:axId val="56868389"/>
        <c:axId val="42053454"/>
      </c:area3DChart>
      <c:catAx>
        <c:axId val="43601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68389"/>
        <c:crosses val="autoZero"/>
        <c:auto val="1"/>
        <c:lblOffset val="100"/>
        <c:noMultiLvlLbl val="0"/>
      </c:catAx>
      <c:valAx>
        <c:axId val="5686838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01412"/>
        <c:crossesAt val="1"/>
        <c:crossBetween val="midCat"/>
        <c:dispUnits/>
      </c:valAx>
      <c:serAx>
        <c:axId val="42053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6838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5</xdr:row>
      <xdr:rowOff>190500</xdr:rowOff>
    </xdr:from>
    <xdr:to>
      <xdr:col>21</xdr:col>
      <xdr:colOff>0</xdr:colOff>
      <xdr:row>31</xdr:row>
      <xdr:rowOff>66675</xdr:rowOff>
    </xdr:to>
    <xdr:graphicFrame>
      <xdr:nvGraphicFramePr>
        <xdr:cNvPr id="1" name="Chart 1"/>
        <xdr:cNvGraphicFramePr/>
      </xdr:nvGraphicFramePr>
      <xdr:xfrm>
        <a:off x="7781925" y="1581150"/>
        <a:ext cx="104965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342900</xdr:colOff>
      <xdr:row>35</xdr:row>
      <xdr:rowOff>123825</xdr:rowOff>
    </xdr:from>
    <xdr:to>
      <xdr:col>21</xdr:col>
      <xdr:colOff>0</xdr:colOff>
      <xdr:row>62</xdr:row>
      <xdr:rowOff>9525</xdr:rowOff>
    </xdr:to>
    <xdr:graphicFrame>
      <xdr:nvGraphicFramePr>
        <xdr:cNvPr id="2" name="Chart 2"/>
        <xdr:cNvGraphicFramePr/>
      </xdr:nvGraphicFramePr>
      <xdr:xfrm>
        <a:off x="7820025" y="7696200"/>
        <a:ext cx="10458450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2"/>
  <sheetViews>
    <sheetView tabSelected="1" workbookViewId="0" topLeftCell="A1">
      <selection activeCell="G31" sqref="G31"/>
    </sheetView>
  </sheetViews>
  <sheetFormatPr defaultColWidth="12.57421875" defaultRowHeight="12.75"/>
  <cols>
    <col min="1" max="2" width="11.57421875" style="0" customWidth="1"/>
    <col min="3" max="3" width="15.57421875" style="0" customWidth="1"/>
    <col min="4" max="4" width="17.8515625" style="0" customWidth="1"/>
    <col min="5" max="5" width="16.8515625" style="0" customWidth="1"/>
    <col min="6" max="6" width="14.421875" style="0" customWidth="1"/>
    <col min="7" max="7" width="24.28125" style="0" customWidth="1"/>
    <col min="8" max="16384" width="11.57421875" style="0" customWidth="1"/>
  </cols>
  <sheetData>
    <row r="2" spans="1:12" ht="44.2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7" ht="17.25">
      <c r="A4" s="2" t="s">
        <v>1</v>
      </c>
      <c r="B4" s="2"/>
      <c r="C4" s="2"/>
      <c r="D4" s="2"/>
      <c r="E4" s="2"/>
      <c r="F4" s="2"/>
      <c r="G4" s="2"/>
    </row>
    <row r="5" spans="9:21" ht="22.5">
      <c r="I5" s="3" t="s">
        <v>2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7" ht="36.75">
      <c r="A6" s="4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</row>
    <row r="7" spans="1:7" ht="13.5">
      <c r="A7" s="6">
        <v>1</v>
      </c>
      <c r="B7" s="7">
        <v>1</v>
      </c>
      <c r="C7" s="7">
        <f>0.075*12*365*B7</f>
        <v>328.49999999999994</v>
      </c>
      <c r="D7" s="7">
        <v>3</v>
      </c>
      <c r="E7" s="7">
        <f>C7*D7</f>
        <v>985.4999999999998</v>
      </c>
      <c r="F7" s="7">
        <v>17000</v>
      </c>
      <c r="G7" s="7">
        <f>E7+F7</f>
        <v>17985.5</v>
      </c>
    </row>
    <row r="8" spans="1:7" ht="13.5">
      <c r="A8" s="6">
        <v>2</v>
      </c>
      <c r="B8" s="7">
        <v>1</v>
      </c>
      <c r="C8" s="7">
        <f>0.075*12*365*B8</f>
        <v>328.49999999999994</v>
      </c>
      <c r="D8" s="7">
        <f>3.45</f>
        <v>3.45</v>
      </c>
      <c r="E8" s="7">
        <f>C8*D8</f>
        <v>1133.3249999999998</v>
      </c>
      <c r="F8" s="7"/>
      <c r="G8" s="7">
        <f>E8+F8+G7</f>
        <v>19118.825</v>
      </c>
    </row>
    <row r="9" spans="1:7" ht="13.5">
      <c r="A9" s="6">
        <v>3</v>
      </c>
      <c r="B9" s="7">
        <v>1</v>
      </c>
      <c r="C9" s="7">
        <f>0.075*12*365*B9</f>
        <v>328.49999999999994</v>
      </c>
      <c r="D9" s="7">
        <v>3.97</v>
      </c>
      <c r="E9" s="7">
        <f>C9*D9</f>
        <v>1304.1449999999998</v>
      </c>
      <c r="F9" s="7"/>
      <c r="G9" s="7">
        <f>E9+F9+G8</f>
        <v>20422.97</v>
      </c>
    </row>
    <row r="10" spans="1:7" ht="13.5">
      <c r="A10" s="6">
        <v>4</v>
      </c>
      <c r="B10" s="7">
        <v>1</v>
      </c>
      <c r="C10" s="7">
        <f>0.075*12*365*B10</f>
        <v>328.49999999999994</v>
      </c>
      <c r="D10" s="7">
        <v>4.5600000000000005</v>
      </c>
      <c r="E10" s="7">
        <f>C10*D10</f>
        <v>1497.9599999999998</v>
      </c>
      <c r="F10" s="7"/>
      <c r="G10" s="7">
        <f>E10+F10+G9</f>
        <v>21920.93</v>
      </c>
    </row>
    <row r="11" spans="1:7" ht="13.5">
      <c r="A11" s="6">
        <v>5</v>
      </c>
      <c r="B11" s="7">
        <v>1</v>
      </c>
      <c r="C11" s="7">
        <f>0.075*12*365*B11</f>
        <v>328.49999999999994</v>
      </c>
      <c r="D11" s="7">
        <v>5.25</v>
      </c>
      <c r="E11" s="7">
        <f>C11*D11</f>
        <v>1724.6249999999998</v>
      </c>
      <c r="F11" s="7"/>
      <c r="G11" s="7">
        <f>E11+F11+G10</f>
        <v>23645.555</v>
      </c>
    </row>
    <row r="12" spans="1:7" ht="13.5">
      <c r="A12" s="6">
        <v>6</v>
      </c>
      <c r="B12" s="7">
        <v>1</v>
      </c>
      <c r="C12" s="7">
        <f>0.075*12*365*B12</f>
        <v>328.49999999999994</v>
      </c>
      <c r="D12" s="7">
        <v>6.03</v>
      </c>
      <c r="E12" s="7">
        <f>C12*D12</f>
        <v>1980.8549999999998</v>
      </c>
      <c r="F12" s="7"/>
      <c r="G12" s="7">
        <f>E12+F12+G11</f>
        <v>25626.41</v>
      </c>
    </row>
    <row r="13" spans="1:7" ht="13.5">
      <c r="A13" s="6">
        <v>7</v>
      </c>
      <c r="B13" s="7">
        <v>1</v>
      </c>
      <c r="C13" s="7">
        <f>0.075*12*365*B13</f>
        <v>328.49999999999994</v>
      </c>
      <c r="D13" s="7">
        <v>6.94</v>
      </c>
      <c r="E13" s="7">
        <f>C13*D13</f>
        <v>2279.7899999999995</v>
      </c>
      <c r="F13" s="7"/>
      <c r="G13" s="7">
        <f>E13+F13+G12</f>
        <v>27906.2</v>
      </c>
    </row>
    <row r="14" spans="1:7" ht="13.5">
      <c r="A14" s="6">
        <v>8</v>
      </c>
      <c r="B14" s="7">
        <v>1</v>
      </c>
      <c r="C14" s="7">
        <f>0.075*12*365*B14</f>
        <v>328.49999999999994</v>
      </c>
      <c r="D14" s="7">
        <v>7.98</v>
      </c>
      <c r="E14" s="7">
        <f>C14*D14</f>
        <v>2621.43</v>
      </c>
      <c r="F14" s="7"/>
      <c r="G14" s="7">
        <f>E14+F14+G13</f>
        <v>30527.63</v>
      </c>
    </row>
    <row r="15" spans="1:7" ht="13.5">
      <c r="A15" s="6">
        <v>9</v>
      </c>
      <c r="B15" s="7">
        <v>1</v>
      </c>
      <c r="C15" s="7">
        <f>0.075*12*365*B15</f>
        <v>328.49999999999994</v>
      </c>
      <c r="D15" s="7">
        <v>9.18</v>
      </c>
      <c r="E15" s="7">
        <f>C15*D15</f>
        <v>3015.629999999999</v>
      </c>
      <c r="F15" s="7"/>
      <c r="G15" s="7">
        <f>E15+F15+G14</f>
        <v>33543.26</v>
      </c>
    </row>
    <row r="16" spans="1:7" ht="13.5">
      <c r="A16" s="6">
        <v>10</v>
      </c>
      <c r="B16" s="7">
        <v>1</v>
      </c>
      <c r="C16" s="7">
        <f>0.075*12*365*B16</f>
        <v>328.49999999999994</v>
      </c>
      <c r="D16" s="7">
        <v>10.56</v>
      </c>
      <c r="E16" s="7">
        <f>C16*D16</f>
        <v>3468.9599999999996</v>
      </c>
      <c r="F16" s="7"/>
      <c r="G16" s="7">
        <f>E16+F16+G15</f>
        <v>37012.22</v>
      </c>
    </row>
    <row r="19" spans="1:7" ht="17.25">
      <c r="A19" s="2" t="s">
        <v>10</v>
      </c>
      <c r="B19" s="2"/>
      <c r="C19" s="2"/>
      <c r="D19" s="2"/>
      <c r="E19" s="2"/>
      <c r="F19" s="2"/>
      <c r="G19" s="2"/>
    </row>
    <row r="21" spans="1:7" ht="36.75">
      <c r="A21" s="4" t="s">
        <v>3</v>
      </c>
      <c r="B21" s="5" t="s">
        <v>4</v>
      </c>
      <c r="C21" s="5" t="s">
        <v>5</v>
      </c>
      <c r="D21" s="5" t="s">
        <v>6</v>
      </c>
      <c r="E21" s="5" t="s">
        <v>7</v>
      </c>
      <c r="F21" s="5" t="s">
        <v>8</v>
      </c>
      <c r="G21" s="5" t="s">
        <v>11</v>
      </c>
    </row>
    <row r="22" spans="1:7" ht="13.5">
      <c r="A22" s="6">
        <v>1</v>
      </c>
      <c r="B22" s="7">
        <v>1</v>
      </c>
      <c r="C22" s="7">
        <f>0.105*12*365*B22</f>
        <v>459.9</v>
      </c>
      <c r="D22" s="7">
        <v>3</v>
      </c>
      <c r="E22" s="7">
        <f>C22*D22</f>
        <v>1379.6999999999998</v>
      </c>
      <c r="F22" s="7">
        <v>16500</v>
      </c>
      <c r="G22" s="7">
        <f>E22+F22</f>
        <v>17879.7</v>
      </c>
    </row>
    <row r="23" spans="1:7" ht="16.5">
      <c r="A23" s="6">
        <v>2</v>
      </c>
      <c r="B23" s="7">
        <v>1</v>
      </c>
      <c r="C23" s="7">
        <f>0.105*12*365*B23</f>
        <v>459.9</v>
      </c>
      <c r="D23" s="7">
        <f>3.45</f>
        <v>3.45</v>
      </c>
      <c r="E23" s="7">
        <f>C23*D23</f>
        <v>1586.655</v>
      </c>
      <c r="F23" s="7"/>
      <c r="G23" s="8">
        <f>E23+F23+G22</f>
        <v>19466.355</v>
      </c>
    </row>
    <row r="24" spans="1:7" ht="16.5">
      <c r="A24" s="6">
        <v>3</v>
      </c>
      <c r="B24" s="7">
        <v>1</v>
      </c>
      <c r="C24" s="7">
        <f>0.105*12*365*B24</f>
        <v>459.9</v>
      </c>
      <c r="D24" s="7">
        <v>3.97</v>
      </c>
      <c r="E24" s="7">
        <f>C24*D24</f>
        <v>1825.803</v>
      </c>
      <c r="F24" s="7"/>
      <c r="G24" s="8">
        <f>E24+F24+G23</f>
        <v>21292.158</v>
      </c>
    </row>
    <row r="25" spans="1:7" ht="16.5">
      <c r="A25" s="6">
        <v>4</v>
      </c>
      <c r="B25" s="7">
        <v>1</v>
      </c>
      <c r="C25" s="7">
        <f>0.105*12*365*B25</f>
        <v>459.9</v>
      </c>
      <c r="D25" s="7">
        <v>4.5600000000000005</v>
      </c>
      <c r="E25" s="7">
        <f>C25*D25</f>
        <v>2097.1440000000002</v>
      </c>
      <c r="F25" s="7"/>
      <c r="G25" s="8">
        <f>E25+F25+G24</f>
        <v>23389.302</v>
      </c>
    </row>
    <row r="26" spans="1:7" ht="16.5">
      <c r="A26" s="6">
        <v>5</v>
      </c>
      <c r="B26" s="7">
        <v>1</v>
      </c>
      <c r="C26" s="7">
        <f>0.105*12*365*B26</f>
        <v>459.9</v>
      </c>
      <c r="D26" s="7">
        <v>5.25</v>
      </c>
      <c r="E26" s="7">
        <f>C26*D26</f>
        <v>2414.475</v>
      </c>
      <c r="F26" s="7"/>
      <c r="G26" s="8">
        <f>E26+F26+G25</f>
        <v>25803.777</v>
      </c>
    </row>
    <row r="27" spans="1:7" ht="16.5">
      <c r="A27" s="6">
        <v>6</v>
      </c>
      <c r="B27" s="7">
        <v>1</v>
      </c>
      <c r="C27" s="7">
        <f>0.105*12*365*B27</f>
        <v>459.9</v>
      </c>
      <c r="D27" s="7">
        <v>6.03</v>
      </c>
      <c r="E27" s="7">
        <f>C27*D27</f>
        <v>2773.197</v>
      </c>
      <c r="F27" s="7"/>
      <c r="G27" s="8">
        <f>E27+F27+G26</f>
        <v>28576.974</v>
      </c>
    </row>
    <row r="28" spans="1:7" ht="16.5">
      <c r="A28" s="6">
        <v>7</v>
      </c>
      <c r="B28" s="7">
        <v>1</v>
      </c>
      <c r="C28" s="7">
        <f>0.105*12*365*B28</f>
        <v>459.9</v>
      </c>
      <c r="D28" s="7">
        <v>6.94</v>
      </c>
      <c r="E28" s="7">
        <f>C28*D28</f>
        <v>3191.706</v>
      </c>
      <c r="F28" s="7"/>
      <c r="G28" s="8">
        <f>E28+F28+G27</f>
        <v>31768.68</v>
      </c>
    </row>
    <row r="29" spans="1:7" ht="16.5">
      <c r="A29" s="6">
        <v>8</v>
      </c>
      <c r="B29" s="7">
        <v>1</v>
      </c>
      <c r="C29" s="7">
        <f>0.105*12*365*B29</f>
        <v>459.9</v>
      </c>
      <c r="D29" s="7">
        <v>7.98</v>
      </c>
      <c r="E29" s="7">
        <f>C29*D29</f>
        <v>3670.002</v>
      </c>
      <c r="F29" s="7"/>
      <c r="G29" s="8">
        <f>E29+F29+G28</f>
        <v>35438.682</v>
      </c>
    </row>
    <row r="30" spans="1:7" ht="16.5">
      <c r="A30" s="6">
        <v>9</v>
      </c>
      <c r="B30" s="7">
        <v>1</v>
      </c>
      <c r="C30" s="7">
        <f>0.105*12*365*B30</f>
        <v>459.9</v>
      </c>
      <c r="D30" s="7">
        <v>9.18</v>
      </c>
      <c r="E30" s="7">
        <f>C30*D30</f>
        <v>4221.882</v>
      </c>
      <c r="F30" s="7"/>
      <c r="G30" s="8">
        <f>E30+F30+G29</f>
        <v>39660.564</v>
      </c>
    </row>
    <row r="31" spans="1:7" ht="16.5">
      <c r="A31" s="6">
        <v>10</v>
      </c>
      <c r="B31" s="7">
        <v>1</v>
      </c>
      <c r="C31" s="7">
        <f>0.105*12*365*B31</f>
        <v>459.9</v>
      </c>
      <c r="D31" s="7">
        <v>10.56</v>
      </c>
      <c r="E31" s="7">
        <f>C31*D31</f>
        <v>4856.544</v>
      </c>
      <c r="F31" s="7"/>
      <c r="G31" s="8">
        <f>E31+F31+G30</f>
        <v>44517.108</v>
      </c>
    </row>
    <row r="34" spans="1:21" ht="22.5">
      <c r="A34" s="2" t="s">
        <v>12</v>
      </c>
      <c r="B34" s="2"/>
      <c r="C34" s="2"/>
      <c r="D34" s="2"/>
      <c r="E34" s="2"/>
      <c r="F34" s="2"/>
      <c r="G34" s="2"/>
      <c r="I34" s="3" t="s">
        <v>13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6" spans="1:7" ht="36.75">
      <c r="A36" s="4" t="s">
        <v>3</v>
      </c>
      <c r="B36" s="5" t="s">
        <v>4</v>
      </c>
      <c r="C36" s="5" t="s">
        <v>5</v>
      </c>
      <c r="D36" s="5" t="s">
        <v>6</v>
      </c>
      <c r="E36" s="5" t="s">
        <v>7</v>
      </c>
      <c r="F36" s="5" t="s">
        <v>8</v>
      </c>
      <c r="G36" s="5" t="s">
        <v>14</v>
      </c>
    </row>
    <row r="37" spans="1:7" ht="13.5">
      <c r="A37" s="6">
        <v>1</v>
      </c>
      <c r="B37" s="7">
        <v>1</v>
      </c>
      <c r="C37" s="7">
        <f>0.32*12*365*B37</f>
        <v>1401.6</v>
      </c>
      <c r="D37" s="7">
        <v>3</v>
      </c>
      <c r="E37" s="7">
        <f>C37*D37</f>
        <v>4204.799999999999</v>
      </c>
      <c r="F37" s="7">
        <f>B37*2500</f>
        <v>2500</v>
      </c>
      <c r="G37" s="7">
        <f>E37+F37</f>
        <v>6704.799999999999</v>
      </c>
    </row>
    <row r="38" spans="1:7" ht="13.5">
      <c r="A38" s="6">
        <v>2</v>
      </c>
      <c r="B38" s="7">
        <v>1</v>
      </c>
      <c r="C38" s="7">
        <f>0.32*12*365*B38</f>
        <v>1401.6</v>
      </c>
      <c r="D38" s="7">
        <f>3.45</f>
        <v>3.45</v>
      </c>
      <c r="E38" s="7">
        <f>C38*D38</f>
        <v>4835.5199999999995</v>
      </c>
      <c r="F38" s="7">
        <v>1000</v>
      </c>
      <c r="G38" s="7">
        <f>E38+F38+G37</f>
        <v>12540.32</v>
      </c>
    </row>
    <row r="39" spans="1:7" ht="13.5">
      <c r="A39" s="6">
        <v>3</v>
      </c>
      <c r="B39" s="7">
        <v>1</v>
      </c>
      <c r="C39" s="7">
        <f>0.32*12*365*B39</f>
        <v>1401.6</v>
      </c>
      <c r="D39" s="7">
        <v>3.97</v>
      </c>
      <c r="E39" s="7">
        <f>C39*D39</f>
        <v>5564.352</v>
      </c>
      <c r="F39" s="7">
        <v>1000</v>
      </c>
      <c r="G39" s="7">
        <f>E39+F39+G38</f>
        <v>19104.672</v>
      </c>
    </row>
    <row r="40" spans="1:7" ht="16.5">
      <c r="A40" s="6">
        <v>4</v>
      </c>
      <c r="B40" s="7">
        <v>1</v>
      </c>
      <c r="C40" s="7">
        <f>0.32*12*365*B40</f>
        <v>1401.6</v>
      </c>
      <c r="D40" s="7">
        <v>4.5600000000000005</v>
      </c>
      <c r="E40" s="7">
        <f>C40*D40</f>
        <v>6391.296</v>
      </c>
      <c r="F40" s="7">
        <v>1000</v>
      </c>
      <c r="G40" s="8">
        <f>E40+F40+G39</f>
        <v>26495.968</v>
      </c>
    </row>
    <row r="41" spans="1:7" ht="16.5">
      <c r="A41" s="6">
        <v>5</v>
      </c>
      <c r="B41" s="7">
        <v>1</v>
      </c>
      <c r="C41" s="7">
        <f>0.32*12*365*B41</f>
        <v>1401.6</v>
      </c>
      <c r="D41" s="7">
        <v>5.25</v>
      </c>
      <c r="E41" s="7">
        <f>C41*D41</f>
        <v>7358.4</v>
      </c>
      <c r="F41" s="7">
        <v>1000</v>
      </c>
      <c r="G41" s="8">
        <f>E41+F41+G40</f>
        <v>34854.368</v>
      </c>
    </row>
    <row r="42" spans="1:7" ht="16.5">
      <c r="A42" s="6">
        <v>6</v>
      </c>
      <c r="B42" s="7">
        <v>1</v>
      </c>
      <c r="C42" s="7">
        <f>0.32*12*365*B42</f>
        <v>1401.6</v>
      </c>
      <c r="D42" s="7">
        <v>6.03</v>
      </c>
      <c r="E42" s="7">
        <f>C42*D42</f>
        <v>8451.648</v>
      </c>
      <c r="F42" s="7">
        <v>1000</v>
      </c>
      <c r="G42" s="8">
        <f>E42+F42+G41</f>
        <v>44306.016</v>
      </c>
    </row>
    <row r="43" spans="1:7" ht="16.5">
      <c r="A43" s="6">
        <v>7</v>
      </c>
      <c r="B43" s="7">
        <v>1</v>
      </c>
      <c r="C43" s="7">
        <f>0.32*12*365*B43</f>
        <v>1401.6</v>
      </c>
      <c r="D43" s="7">
        <v>6.94</v>
      </c>
      <c r="E43" s="7">
        <f>C43*D43</f>
        <v>9727.104</v>
      </c>
      <c r="F43" s="7">
        <f>B43*2500</f>
        <v>2500</v>
      </c>
      <c r="G43" s="8">
        <f>E43+F43+G42</f>
        <v>56533.12</v>
      </c>
    </row>
    <row r="44" spans="1:7" ht="16.5">
      <c r="A44" s="6">
        <v>8</v>
      </c>
      <c r="B44" s="7">
        <v>1</v>
      </c>
      <c r="C44" s="7">
        <f>0.32*12*365*B44</f>
        <v>1401.6</v>
      </c>
      <c r="D44" s="7">
        <v>7.98</v>
      </c>
      <c r="E44" s="7">
        <f>C44*D44</f>
        <v>11184.768</v>
      </c>
      <c r="F44" s="7">
        <v>1000</v>
      </c>
      <c r="G44" s="8">
        <f>E44+F44+G43</f>
        <v>68717.888</v>
      </c>
    </row>
    <row r="45" spans="1:7" ht="16.5">
      <c r="A45" s="6">
        <v>9</v>
      </c>
      <c r="B45" s="7">
        <v>1</v>
      </c>
      <c r="C45" s="7">
        <f>0.32*12*365*B45</f>
        <v>1401.6</v>
      </c>
      <c r="D45" s="7">
        <v>9.18</v>
      </c>
      <c r="E45" s="7">
        <f>C45*D45</f>
        <v>12866.687999999998</v>
      </c>
      <c r="F45" s="7">
        <v>1000</v>
      </c>
      <c r="G45" s="8">
        <f>E45+F45+G44</f>
        <v>82584.576</v>
      </c>
    </row>
    <row r="46" spans="1:7" ht="16.5">
      <c r="A46" s="6">
        <v>10</v>
      </c>
      <c r="B46" s="7">
        <v>1</v>
      </c>
      <c r="C46" s="7">
        <f>0.32*12*365*B46</f>
        <v>1401.6</v>
      </c>
      <c r="D46" s="7">
        <v>10.56</v>
      </c>
      <c r="E46" s="7">
        <f>C46*D46</f>
        <v>14800.896</v>
      </c>
      <c r="F46" s="7">
        <v>1000</v>
      </c>
      <c r="G46" s="8">
        <f>E46+F46+G45</f>
        <v>98385.47200000001</v>
      </c>
    </row>
    <row r="50" spans="1:7" ht="12.75">
      <c r="A50" s="9" t="s">
        <v>15</v>
      </c>
      <c r="B50" s="9"/>
      <c r="C50" s="9"/>
      <c r="D50" s="9"/>
      <c r="E50" s="9"/>
      <c r="F50" s="9"/>
      <c r="G50" s="9"/>
    </row>
    <row r="51" spans="1:7" ht="12.75">
      <c r="A51" s="9"/>
      <c r="B51" s="9"/>
      <c r="C51" s="9"/>
      <c r="D51" s="9"/>
      <c r="E51" s="9"/>
      <c r="F51" s="9"/>
      <c r="G51" s="9"/>
    </row>
    <row r="52" spans="1:7" ht="12.75">
      <c r="A52" s="9"/>
      <c r="B52" s="9"/>
      <c r="C52" s="9"/>
      <c r="D52" s="9"/>
      <c r="E52" s="9"/>
      <c r="F52" s="9"/>
      <c r="G52" s="9"/>
    </row>
    <row r="53" spans="1:7" ht="12.75">
      <c r="A53" s="9"/>
      <c r="B53" s="9"/>
      <c r="C53" s="9"/>
      <c r="D53" s="9"/>
      <c r="E53" s="9"/>
      <c r="F53" s="9"/>
      <c r="G53" s="9"/>
    </row>
    <row r="54" spans="1:7" ht="12.75">
      <c r="A54" s="9"/>
      <c r="B54" s="9"/>
      <c r="C54" s="9"/>
      <c r="D54" s="9"/>
      <c r="E54" s="9"/>
      <c r="F54" s="9"/>
      <c r="G54" s="9"/>
    </row>
    <row r="55" spans="1:7" ht="12.75">
      <c r="A55" s="9"/>
      <c r="B55" s="9"/>
      <c r="C55" s="9"/>
      <c r="D55" s="9"/>
      <c r="E55" s="9"/>
      <c r="F55" s="9"/>
      <c r="G55" s="9"/>
    </row>
    <row r="56" spans="1:7" ht="12.75">
      <c r="A56" s="9"/>
      <c r="B56" s="9"/>
      <c r="C56" s="9"/>
      <c r="D56" s="9"/>
      <c r="E56" s="9"/>
      <c r="F56" s="9"/>
      <c r="G56" s="9"/>
    </row>
    <row r="57" spans="1:7" ht="12.75">
      <c r="A57" s="9"/>
      <c r="B57" s="9"/>
      <c r="C57" s="9"/>
      <c r="D57" s="9"/>
      <c r="E57" s="9"/>
      <c r="F57" s="9"/>
      <c r="G57" s="9"/>
    </row>
    <row r="58" spans="1:7" ht="12.75">
      <c r="A58" s="9"/>
      <c r="B58" s="9"/>
      <c r="C58" s="9"/>
      <c r="D58" s="9"/>
      <c r="E58" s="9"/>
      <c r="F58" s="9"/>
      <c r="G58" s="9"/>
    </row>
    <row r="59" spans="1:7" ht="12.75">
      <c r="A59" s="9"/>
      <c r="B59" s="9"/>
      <c r="C59" s="9"/>
      <c r="D59" s="9"/>
      <c r="E59" s="9"/>
      <c r="F59" s="9"/>
      <c r="G59" s="9"/>
    </row>
    <row r="60" spans="1:7" ht="12.75">
      <c r="A60" s="9"/>
      <c r="B60" s="9"/>
      <c r="C60" s="9"/>
      <c r="D60" s="9"/>
      <c r="E60" s="9"/>
      <c r="F60" s="9"/>
      <c r="G60" s="9"/>
    </row>
    <row r="61" spans="1:7" ht="12.75">
      <c r="A61" s="9"/>
      <c r="B61" s="9"/>
      <c r="C61" s="9"/>
      <c r="D61" s="9"/>
      <c r="E61" s="9"/>
      <c r="F61" s="9"/>
      <c r="G61" s="9"/>
    </row>
    <row r="62" spans="1:7" ht="12.75">
      <c r="A62" s="9"/>
      <c r="B62" s="9"/>
      <c r="C62" s="9"/>
      <c r="D62" s="9"/>
      <c r="E62" s="9"/>
      <c r="F62" s="9"/>
      <c r="G62" s="9"/>
    </row>
  </sheetData>
  <mergeCells count="7">
    <mergeCell ref="A2:L2"/>
    <mergeCell ref="A4:G4"/>
    <mergeCell ref="I5:U5"/>
    <mergeCell ref="A19:G19"/>
    <mergeCell ref="A34:G34"/>
    <mergeCell ref="I34:U34"/>
    <mergeCell ref="A50:G62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Игорь Прохоров</cp:lastModifiedBy>
  <dcterms:modified xsi:type="dcterms:W3CDTF">2009-01-09T11:03:34Z</dcterms:modified>
  <cp:category/>
  <cp:version/>
  <cp:contentType/>
  <cp:contentStatus/>
  <cp:revision>3</cp:revision>
</cp:coreProperties>
</file>